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ebrowski\Downloads\"/>
    </mc:Choice>
  </mc:AlternateContent>
  <xr:revisionPtr revIDLastSave="0" documentId="13_ncr:1_{1E7EE9A1-E456-4E36-B639-AB5AEE7807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LS Homestead" sheetId="1" r:id="rId1"/>
    <sheet name="WLS non-PRE" sheetId="2" r:id="rId2"/>
    <sheet name="HVS Homestead" sheetId="3" r:id="rId3"/>
    <sheet name="HVS non-PRE" sheetId="4" r:id="rId4"/>
  </sheets>
  <definedNames>
    <definedName name="_xlnm.Print_Area" localSheetId="0">'WLS Homestead'!$A$1:$G$42</definedName>
    <definedName name="_xlnm.Print_Area" localSheetId="1">'WLS non-PRE'!$A$1:$G$41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A2" i="4"/>
  <c r="A2" i="3"/>
  <c r="A9" i="4"/>
  <c r="A9" i="3"/>
  <c r="F32" i="4" l="1"/>
  <c r="F33" i="2"/>
  <c r="F33" i="1"/>
  <c r="F32" i="3"/>
  <c r="A9" i="2" l="1"/>
  <c r="A2" i="2"/>
  <c r="A21" i="4" l="1"/>
  <c r="A21" i="3"/>
  <c r="A22" i="2"/>
  <c r="F15" i="1" l="1"/>
  <c r="D19" i="1"/>
  <c r="D18" i="3" l="1"/>
  <c r="D19" i="2"/>
  <c r="F32" i="2" l="1"/>
  <c r="F16" i="1" l="1"/>
  <c r="F25" i="2"/>
  <c r="F26" i="4"/>
  <c r="F33" i="3"/>
  <c r="F29" i="3"/>
  <c r="D34" i="4"/>
  <c r="D18" i="4"/>
  <c r="D34" i="3"/>
  <c r="F31" i="3"/>
  <c r="F27" i="3"/>
  <c r="F26" i="3"/>
  <c r="F25" i="3"/>
  <c r="F24" i="3"/>
  <c r="F23" i="3"/>
  <c r="F22" i="3"/>
  <c r="F17" i="3"/>
  <c r="F16" i="3"/>
  <c r="F15" i="3"/>
  <c r="F14" i="3"/>
  <c r="F13" i="3"/>
  <c r="F12" i="3"/>
  <c r="F11" i="3"/>
  <c r="F10" i="3"/>
  <c r="F14" i="2"/>
  <c r="D35" i="2"/>
  <c r="F31" i="2"/>
  <c r="F27" i="2"/>
  <c r="F18" i="2"/>
  <c r="F12" i="2"/>
  <c r="D35" i="1"/>
  <c r="F29" i="1" l="1"/>
  <c r="F34" i="2"/>
  <c r="F11" i="2"/>
  <c r="F30" i="2"/>
  <c r="F10" i="2"/>
  <c r="F17" i="2"/>
  <c r="F24" i="2"/>
  <c r="F29" i="2"/>
  <c r="F16" i="2"/>
  <c r="F23" i="2"/>
  <c r="F28" i="2"/>
  <c r="F13" i="4"/>
  <c r="F22" i="4"/>
  <c r="F33" i="4"/>
  <c r="F31" i="4"/>
  <c r="F28" i="4"/>
  <c r="F15" i="4"/>
  <c r="F24" i="4"/>
  <c r="F11" i="4"/>
  <c r="F30" i="4"/>
  <c r="F17" i="4"/>
  <c r="F17" i="1"/>
  <c r="F30" i="3"/>
  <c r="F28" i="3"/>
  <c r="F30" i="1"/>
  <c r="F25" i="1"/>
  <c r="F14" i="1"/>
  <c r="F23" i="1"/>
  <c r="F27" i="1"/>
  <c r="F10" i="4"/>
  <c r="F14" i="4"/>
  <c r="F25" i="4"/>
  <c r="F29" i="4"/>
  <c r="F12" i="4"/>
  <c r="F16" i="4"/>
  <c r="F23" i="4"/>
  <c r="F27" i="4"/>
  <c r="F15" i="2"/>
  <c r="F13" i="2"/>
  <c r="F26" i="2"/>
  <c r="F26" i="1"/>
  <c r="F31" i="1"/>
  <c r="F10" i="1"/>
  <c r="F11" i="1"/>
  <c r="F34" i="1"/>
  <c r="F13" i="1"/>
  <c r="F18" i="1"/>
  <c r="F32" i="1"/>
  <c r="F28" i="1"/>
  <c r="F24" i="1"/>
  <c r="G18" i="3"/>
  <c r="G34" i="3" l="1"/>
  <c r="G36" i="3" s="1"/>
  <c r="G35" i="2"/>
  <c r="G19" i="2"/>
  <c r="G19" i="1"/>
  <c r="G18" i="4"/>
  <c r="G34" i="4"/>
  <c r="G35" i="1"/>
  <c r="G37" i="2" l="1"/>
  <c r="G37" i="1"/>
  <c r="G36" i="4"/>
</calcChain>
</file>

<file path=xl/sharedStrings.xml><?xml version="1.0" encoding="utf-8"?>
<sst xmlns="http://schemas.openxmlformats.org/spreadsheetml/2006/main" count="159" uniqueCount="52">
  <si>
    <t>Type of Tax</t>
  </si>
  <si>
    <t>COMMERCE TOWNSHIP PROPERTY TAX ESTIMATOR</t>
  </si>
  <si>
    <t>State Education Tax</t>
  </si>
  <si>
    <t>Oakland Community College</t>
  </si>
  <si>
    <t>ISD - Voted</t>
  </si>
  <si>
    <t>ISD - Allocated</t>
  </si>
  <si>
    <t>WLS - Operating</t>
  </si>
  <si>
    <t>WLS - Supplemental</t>
  </si>
  <si>
    <t>WLS - Sinking Fund</t>
  </si>
  <si>
    <t>WLS - Debt</t>
  </si>
  <si>
    <t>Oakland County Operating</t>
  </si>
  <si>
    <t>Mills</t>
  </si>
  <si>
    <t>Tax</t>
  </si>
  <si>
    <t>*</t>
  </si>
  <si>
    <t>Homestead properties do not pay school operating</t>
  </si>
  <si>
    <t>Oakland County Parks &amp; Rec</t>
  </si>
  <si>
    <t>Oakland County HCMA</t>
  </si>
  <si>
    <t>Zoo Authority</t>
  </si>
  <si>
    <t>Township Operating</t>
  </si>
  <si>
    <t>Charter Deputies</t>
  </si>
  <si>
    <t>Charter Library</t>
  </si>
  <si>
    <t>Voted Library</t>
  </si>
  <si>
    <t>Township Parks &amp; Open Space</t>
  </si>
  <si>
    <t>Fire SAD - Voted</t>
  </si>
  <si>
    <t>Police SAD - Voted</t>
  </si>
  <si>
    <t>Art Institute</t>
  </si>
  <si>
    <t>Total Mills</t>
  </si>
  <si>
    <t>Calculations done here are estimates only, tax rates and taxable values are subject to change.</t>
  </si>
  <si>
    <t>This calculation assumes an initial taxable value equal to 50% of purchase price (SEV).</t>
  </si>
  <si>
    <t>Non-Homestead properties do not pay school supplemental</t>
  </si>
  <si>
    <t>Walled Lake School District - Homestead (100% PRE)</t>
  </si>
  <si>
    <t>Walled Lake School District - Non-Homestead (0% PRE)</t>
  </si>
  <si>
    <t>Huron Valley School District - Homestead (100% PRE)</t>
  </si>
  <si>
    <t>HVS - Operating</t>
  </si>
  <si>
    <t>HVS - Sinking</t>
  </si>
  <si>
    <t>Huron Valley School District - Non-Homestead (0% PRE)</t>
  </si>
  <si>
    <t>HVS - Debt</t>
  </si>
  <si>
    <t>Annual Total</t>
  </si>
  <si>
    <t>Total Summer</t>
  </si>
  <si>
    <t>Total Winter</t>
  </si>
  <si>
    <t>These calculations do not take into account any Special Assessment Districts, including garbage.</t>
  </si>
  <si>
    <t>Total Mills *</t>
  </si>
  <si>
    <t>If you know your taxable value, enter twice that amount in the orange box.</t>
  </si>
  <si>
    <r>
      <t>Please enter your purchase price</t>
    </r>
    <r>
      <rPr>
        <sz val="11"/>
        <color rgb="FFFF0000"/>
        <rFont val="Calibri"/>
        <family val="2"/>
        <scheme val="minor"/>
      </rPr>
      <t xml:space="preserve"> (see note below in red)</t>
    </r>
  </si>
  <si>
    <r>
      <t xml:space="preserve">Please enter your purchase price </t>
    </r>
    <r>
      <rPr>
        <sz val="11"/>
        <color rgb="FFFF0000"/>
        <rFont val="Calibri"/>
        <family val="2"/>
        <scheme val="minor"/>
      </rPr>
      <t>(see note below in red)</t>
    </r>
  </si>
  <si>
    <t>Oakland Transit - Voted</t>
  </si>
  <si>
    <t>Commerce Township Tax Year 2025</t>
  </si>
  <si>
    <t>SUMMER TAXES DUE JULY 1-SEPT 14 (actual 2025 rates)</t>
  </si>
  <si>
    <t>WINTER TAXES DUE DEC 1-FEB 14 (actual 2025 rates)</t>
  </si>
  <si>
    <t>**</t>
  </si>
  <si>
    <t>**ATTENTION VILLAGE OF WOLVERINE RESIDENTS: YOU MUST REMOVE POLICE SAD COSTS</t>
  </si>
  <si>
    <t>FROM THE WINTER BILL AS THESE ARE NOT BILLED TO YOU BY THE TOWNSHIP.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</si>
</sst>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164" fontId="0" fillId="0" borderId="2" xfId="0" applyNumberFormat="1" applyBorder="1"/>
    <xf numFmtId="0" fontId="0" fillId="0" borderId="0" xfId="0" quotePrefix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0" fillId="0" borderId="0" xfId="0" applyNumberFormat="1" applyFill="1"/>
    <xf numFmtId="4" fontId="0" fillId="0" borderId="0" xfId="0" applyNumberFormat="1"/>
    <xf numFmtId="4" fontId="1" fillId="0" borderId="1" xfId="0" applyNumberFormat="1" applyFont="1" applyBorder="1" applyAlignment="1">
      <alignment horizontal="center"/>
    </xf>
    <xf numFmtId="0" fontId="0" fillId="0" borderId="1" xfId="0" applyBorder="1"/>
    <xf numFmtId="4" fontId="3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2" borderId="3" xfId="0" applyNumberFormat="1" applyFill="1" applyBorder="1"/>
    <xf numFmtId="4" fontId="0" fillId="2" borderId="4" xfId="0" applyNumberFormat="1" applyFill="1" applyBorder="1"/>
    <xf numFmtId="4" fontId="0" fillId="2" borderId="3" xfId="0" applyNumberFormat="1" applyFill="1" applyBorder="1"/>
    <xf numFmtId="0" fontId="0" fillId="2" borderId="3" xfId="0" applyFill="1" applyBorder="1" applyAlignment="1"/>
    <xf numFmtId="0" fontId="0" fillId="2" borderId="6" xfId="0" applyFill="1" applyBorder="1" applyAlignment="1"/>
    <xf numFmtId="0" fontId="0" fillId="2" borderId="4" xfId="0" applyFill="1" applyBorder="1" applyAlignment="1"/>
    <xf numFmtId="164" fontId="0" fillId="0" borderId="0" xfId="0" applyNumberFormat="1" applyFill="1"/>
    <xf numFmtId="0" fontId="4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3" borderId="5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workbookViewId="0">
      <selection activeCell="F5" sqref="F5"/>
    </sheetView>
  </sheetViews>
  <sheetFormatPr defaultRowHeight="15" x14ac:dyDescent="0.25"/>
  <cols>
    <col min="1" max="1" width="5.7109375" customWidth="1"/>
    <col min="2" max="2" width="33.7109375" customWidth="1"/>
    <col min="3" max="3" width="14.5703125" customWidth="1"/>
    <col min="4" max="4" width="9.28515625" style="1" customWidth="1"/>
    <col min="5" max="5" width="4.7109375" customWidth="1"/>
    <col min="6" max="6" width="13.28515625" style="7" customWidth="1"/>
    <col min="7" max="7" width="11.7109375" style="7" customWidth="1"/>
  </cols>
  <sheetData>
    <row r="1" spans="1:7" ht="15.75" x14ac:dyDescent="0.25">
      <c r="A1" s="28" t="s">
        <v>1</v>
      </c>
      <c r="B1" s="28"/>
      <c r="C1" s="28"/>
      <c r="D1" s="28"/>
      <c r="E1" s="28"/>
      <c r="F1" s="28"/>
      <c r="G1" s="28"/>
    </row>
    <row r="2" spans="1:7" ht="15.75" x14ac:dyDescent="0.25">
      <c r="A2" s="28" t="s">
        <v>46</v>
      </c>
      <c r="B2" s="28"/>
      <c r="C2" s="28"/>
      <c r="D2" s="28"/>
      <c r="E2" s="28"/>
      <c r="F2" s="28"/>
      <c r="G2" s="10"/>
    </row>
    <row r="3" spans="1:7" ht="15.75" x14ac:dyDescent="0.25">
      <c r="A3" s="28" t="s">
        <v>30</v>
      </c>
      <c r="B3" s="28"/>
      <c r="C3" s="28"/>
      <c r="D3" s="28"/>
      <c r="E3" s="28"/>
      <c r="F3" s="28"/>
      <c r="G3" s="10"/>
    </row>
    <row r="5" spans="1:7" x14ac:dyDescent="0.25">
      <c r="B5" t="s">
        <v>43</v>
      </c>
      <c r="F5" s="29"/>
    </row>
    <row r="7" spans="1:7" x14ac:dyDescent="0.25">
      <c r="B7" s="3"/>
      <c r="C7" s="6"/>
    </row>
    <row r="8" spans="1:7" x14ac:dyDescent="0.25">
      <c r="A8" s="9"/>
      <c r="B8" s="4" t="s">
        <v>0</v>
      </c>
      <c r="C8" s="4"/>
      <c r="D8" s="5" t="s">
        <v>11</v>
      </c>
      <c r="E8" s="4"/>
      <c r="F8" s="8" t="s">
        <v>12</v>
      </c>
    </row>
    <row r="9" spans="1:7" x14ac:dyDescent="0.25">
      <c r="A9" s="16" t="s">
        <v>47</v>
      </c>
      <c r="B9" s="17"/>
      <c r="C9" s="18"/>
    </row>
    <row r="10" spans="1:7" x14ac:dyDescent="0.25">
      <c r="B10" t="s">
        <v>2</v>
      </c>
      <c r="D10" s="1">
        <v>6</v>
      </c>
      <c r="F10" s="7">
        <f>TRUNC(+$F$5*0.5/1000*D10,2)</f>
        <v>0</v>
      </c>
    </row>
    <row r="11" spans="1:7" x14ac:dyDescent="0.25">
      <c r="B11" t="s">
        <v>3</v>
      </c>
      <c r="D11" s="1">
        <v>1.4746999999999999</v>
      </c>
      <c r="F11" s="7">
        <f t="shared" ref="F11:F18" si="0">TRUNC(+$F$5*0.5/1000*D11,2)</f>
        <v>0</v>
      </c>
    </row>
    <row r="12" spans="1:7" x14ac:dyDescent="0.25">
      <c r="B12" t="s">
        <v>4</v>
      </c>
      <c r="D12" s="1">
        <v>2.9487000000000001</v>
      </c>
      <c r="F12" s="7">
        <f t="shared" si="0"/>
        <v>0</v>
      </c>
    </row>
    <row r="13" spans="1:7" x14ac:dyDescent="0.25">
      <c r="B13" t="s">
        <v>5</v>
      </c>
      <c r="D13" s="1">
        <v>0.1862</v>
      </c>
      <c r="F13" s="7">
        <f t="shared" si="0"/>
        <v>0</v>
      </c>
    </row>
    <row r="14" spans="1:7" x14ac:dyDescent="0.25">
      <c r="B14" t="s">
        <v>7</v>
      </c>
      <c r="D14" s="1">
        <v>0.34200000000000003</v>
      </c>
      <c r="F14" s="7">
        <f t="shared" si="0"/>
        <v>0</v>
      </c>
    </row>
    <row r="15" spans="1:7" x14ac:dyDescent="0.25">
      <c r="B15" t="s">
        <v>6</v>
      </c>
      <c r="D15" s="1">
        <v>18</v>
      </c>
      <c r="E15" s="12" t="s">
        <v>13</v>
      </c>
      <c r="F15" s="7">
        <f>IF(E15="*",0,TRUNC($F$5/1000*D15,2))</f>
        <v>0</v>
      </c>
    </row>
    <row r="16" spans="1:7" x14ac:dyDescent="0.25">
      <c r="B16" t="s">
        <v>8</v>
      </c>
      <c r="D16" s="1">
        <v>0.4955</v>
      </c>
      <c r="F16" s="7">
        <f t="shared" si="0"/>
        <v>0</v>
      </c>
    </row>
    <row r="17" spans="1:7" x14ac:dyDescent="0.25">
      <c r="B17" t="s">
        <v>9</v>
      </c>
      <c r="D17" s="1">
        <v>4.05</v>
      </c>
      <c r="F17" s="7">
        <f t="shared" si="0"/>
        <v>0</v>
      </c>
    </row>
    <row r="18" spans="1:7" x14ac:dyDescent="0.25">
      <c r="B18" t="s">
        <v>10</v>
      </c>
      <c r="D18" s="1">
        <v>3.9300999999999999</v>
      </c>
      <c r="F18" s="7">
        <f t="shared" si="0"/>
        <v>0</v>
      </c>
    </row>
    <row r="19" spans="1:7" ht="15.75" thickBot="1" x14ac:dyDescent="0.3">
      <c r="C19" t="s">
        <v>41</v>
      </c>
      <c r="D19" s="2">
        <f>+SUM(D10:D18)-D15</f>
        <v>19.427199999999999</v>
      </c>
      <c r="F19" s="13" t="s">
        <v>38</v>
      </c>
      <c r="G19" s="14">
        <f>+SUM(F10:F18)</f>
        <v>0</v>
      </c>
    </row>
    <row r="20" spans="1:7" x14ac:dyDescent="0.25">
      <c r="A20" s="11" t="s">
        <v>13</v>
      </c>
      <c r="B20" t="s">
        <v>14</v>
      </c>
    </row>
    <row r="22" spans="1:7" x14ac:dyDescent="0.25">
      <c r="A22" s="16" t="s">
        <v>48</v>
      </c>
      <c r="B22" s="17"/>
      <c r="C22" s="18"/>
    </row>
    <row r="23" spans="1:7" x14ac:dyDescent="0.25">
      <c r="B23" t="s">
        <v>15</v>
      </c>
      <c r="D23" s="19">
        <v>0.64610000000000001</v>
      </c>
      <c r="F23" s="7">
        <f t="shared" ref="F23:F34" si="1">TRUNC(+$F$5*0.5/1000*D23,2)</f>
        <v>0</v>
      </c>
    </row>
    <row r="24" spans="1:7" x14ac:dyDescent="0.25">
      <c r="B24" t="s">
        <v>16</v>
      </c>
      <c r="D24" s="19">
        <v>0.20499999999999999</v>
      </c>
      <c r="F24" s="7">
        <f t="shared" si="1"/>
        <v>0</v>
      </c>
    </row>
    <row r="25" spans="1:7" x14ac:dyDescent="0.25">
      <c r="B25" t="s">
        <v>17</v>
      </c>
      <c r="D25" s="19">
        <v>9.35E-2</v>
      </c>
      <c r="F25" s="7">
        <f t="shared" si="1"/>
        <v>0</v>
      </c>
    </row>
    <row r="26" spans="1:7" x14ac:dyDescent="0.25">
      <c r="B26" t="s">
        <v>18</v>
      </c>
      <c r="D26" s="19">
        <v>1.41</v>
      </c>
      <c r="F26" s="7">
        <f t="shared" si="1"/>
        <v>0</v>
      </c>
    </row>
    <row r="27" spans="1:7" x14ac:dyDescent="0.25">
      <c r="B27" t="s">
        <v>19</v>
      </c>
      <c r="D27" s="19">
        <v>0.3</v>
      </c>
      <c r="F27" s="7">
        <f t="shared" si="1"/>
        <v>0</v>
      </c>
    </row>
    <row r="28" spans="1:7" x14ac:dyDescent="0.25">
      <c r="B28" t="s">
        <v>20</v>
      </c>
      <c r="D28" s="19">
        <v>0.3</v>
      </c>
      <c r="F28" s="7">
        <f t="shared" si="1"/>
        <v>0</v>
      </c>
    </row>
    <row r="29" spans="1:7" x14ac:dyDescent="0.25">
      <c r="B29" t="s">
        <v>21</v>
      </c>
      <c r="D29" s="19">
        <v>0.65129999999999999</v>
      </c>
      <c r="F29" s="7">
        <f t="shared" si="1"/>
        <v>0</v>
      </c>
    </row>
    <row r="30" spans="1:7" x14ac:dyDescent="0.25">
      <c r="B30" t="s">
        <v>22</v>
      </c>
      <c r="D30" s="19">
        <v>0.36330000000000001</v>
      </c>
      <c r="F30" s="7">
        <f t="shared" si="1"/>
        <v>0</v>
      </c>
    </row>
    <row r="31" spans="1:7" x14ac:dyDescent="0.25">
      <c r="B31" t="s">
        <v>23</v>
      </c>
      <c r="D31" s="19">
        <v>2.8</v>
      </c>
      <c r="F31" s="7">
        <f t="shared" si="1"/>
        <v>0</v>
      </c>
    </row>
    <row r="32" spans="1:7" x14ac:dyDescent="0.25">
      <c r="A32" s="20" t="s">
        <v>49</v>
      </c>
      <c r="B32" t="s">
        <v>24</v>
      </c>
      <c r="D32" s="19">
        <v>2.9</v>
      </c>
      <c r="F32" s="7">
        <f t="shared" si="1"/>
        <v>0</v>
      </c>
    </row>
    <row r="33" spans="1:7" x14ac:dyDescent="0.25">
      <c r="B33" t="s">
        <v>45</v>
      </c>
      <c r="D33" s="19">
        <v>0.94069999999999998</v>
      </c>
      <c r="F33" s="7">
        <f t="shared" si="1"/>
        <v>0</v>
      </c>
    </row>
    <row r="34" spans="1:7" x14ac:dyDescent="0.25">
      <c r="B34" t="s">
        <v>25</v>
      </c>
      <c r="D34" s="19">
        <v>0.1925</v>
      </c>
      <c r="F34" s="7">
        <f t="shared" si="1"/>
        <v>0</v>
      </c>
    </row>
    <row r="35" spans="1:7" ht="15.75" thickBot="1" x14ac:dyDescent="0.3">
      <c r="C35" t="s">
        <v>26</v>
      </c>
      <c r="D35" s="2">
        <f>+SUM(D23:D34)</f>
        <v>10.8024</v>
      </c>
      <c r="F35" s="15" t="s">
        <v>39</v>
      </c>
      <c r="G35" s="14">
        <f>+SUM(F23:F34)</f>
        <v>0</v>
      </c>
    </row>
    <row r="37" spans="1:7" x14ac:dyDescent="0.25">
      <c r="F37" s="15" t="s">
        <v>37</v>
      </c>
      <c r="G37" s="14">
        <f>+G35+G19</f>
        <v>0</v>
      </c>
    </row>
    <row r="39" spans="1:7" x14ac:dyDescent="0.25">
      <c r="A39" s="27" t="s">
        <v>28</v>
      </c>
      <c r="B39" s="27"/>
      <c r="C39" s="27"/>
      <c r="D39" s="27"/>
      <c r="E39" s="27"/>
      <c r="F39" s="27"/>
      <c r="G39" s="27"/>
    </row>
    <row r="40" spans="1:7" x14ac:dyDescent="0.25">
      <c r="A40" s="27" t="s">
        <v>27</v>
      </c>
      <c r="B40" s="27"/>
      <c r="C40" s="27"/>
      <c r="D40" s="27"/>
      <c r="E40" s="27"/>
      <c r="F40" s="27"/>
      <c r="G40" s="27"/>
    </row>
    <row r="41" spans="1:7" x14ac:dyDescent="0.25">
      <c r="A41" s="27" t="s">
        <v>42</v>
      </c>
      <c r="B41" s="27"/>
      <c r="C41" s="27"/>
      <c r="D41" s="27"/>
      <c r="E41" s="27"/>
      <c r="F41" s="27"/>
      <c r="G41" s="27"/>
    </row>
    <row r="42" spans="1:7" ht="15.75" thickBot="1" x14ac:dyDescent="0.3">
      <c r="A42" s="27" t="s">
        <v>40</v>
      </c>
      <c r="B42" s="27"/>
      <c r="C42" s="27"/>
      <c r="D42" s="27"/>
      <c r="E42" s="27"/>
      <c r="F42" s="27"/>
      <c r="G42" s="27"/>
    </row>
    <row r="43" spans="1:7" x14ac:dyDescent="0.25">
      <c r="A43" s="21" t="s">
        <v>50</v>
      </c>
      <c r="B43" s="22"/>
      <c r="C43" s="22"/>
      <c r="D43" s="22"/>
      <c r="E43" s="22"/>
      <c r="F43" s="22"/>
      <c r="G43" s="23"/>
    </row>
    <row r="44" spans="1:7" ht="15.75" thickBot="1" x14ac:dyDescent="0.3">
      <c r="A44" s="24" t="s">
        <v>51</v>
      </c>
      <c r="B44" s="25"/>
      <c r="C44" s="25"/>
      <c r="D44" s="25"/>
      <c r="E44" s="25"/>
      <c r="F44" s="25"/>
      <c r="G44" s="26"/>
    </row>
  </sheetData>
  <sheetProtection algorithmName="SHA-512" hashValue="m3GAZ1LOhJv1y/HcW5TBTCTqSXhmdFbUFN745xOr6QezJNDWu55JA21yEy2u6QpUqUy1Q/ZXaLDJvCWdHox5mg==" saltValue="yovl3SgcXo5X/HCFKu849A==" spinCount="100000" sheet="1" objects="1" scenarios="1"/>
  <mergeCells count="9">
    <mergeCell ref="A43:G43"/>
    <mergeCell ref="A44:G44"/>
    <mergeCell ref="A42:G42"/>
    <mergeCell ref="A41:G41"/>
    <mergeCell ref="A1:G1"/>
    <mergeCell ref="A2:F2"/>
    <mergeCell ref="A3:F3"/>
    <mergeCell ref="A39:G39"/>
    <mergeCell ref="A40:G40"/>
  </mergeCells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workbookViewId="0">
      <selection activeCell="F5" sqref="F5"/>
    </sheetView>
  </sheetViews>
  <sheetFormatPr defaultRowHeight="15" x14ac:dyDescent="0.25"/>
  <cols>
    <col min="1" max="1" width="5.7109375" customWidth="1"/>
    <col min="2" max="2" width="33.7109375" customWidth="1"/>
    <col min="3" max="3" width="14.5703125" customWidth="1"/>
    <col min="4" max="4" width="9.28515625" customWidth="1"/>
    <col min="5" max="5" width="4.7109375" customWidth="1"/>
    <col min="6" max="6" width="13.28515625" customWidth="1"/>
    <col min="7" max="7" width="11.7109375" style="7" customWidth="1"/>
    <col min="12" max="13" width="15.7109375" customWidth="1"/>
  </cols>
  <sheetData>
    <row r="1" spans="1:7" ht="15.75" x14ac:dyDescent="0.25">
      <c r="A1" s="28" t="s">
        <v>1</v>
      </c>
      <c r="B1" s="28"/>
      <c r="C1" s="28"/>
      <c r="D1" s="28"/>
      <c r="E1" s="28"/>
      <c r="F1" s="28"/>
      <c r="G1" s="28"/>
    </row>
    <row r="2" spans="1:7" ht="15.75" x14ac:dyDescent="0.25">
      <c r="A2" s="28" t="str">
        <f>+'WLS Homestead'!A2:F2</f>
        <v>Commerce Township Tax Year 2025</v>
      </c>
      <c r="B2" s="28"/>
      <c r="C2" s="28"/>
      <c r="D2" s="28"/>
      <c r="E2" s="28"/>
      <c r="F2" s="28"/>
      <c r="G2" s="10"/>
    </row>
    <row r="3" spans="1:7" ht="15.75" x14ac:dyDescent="0.25">
      <c r="A3" s="28" t="s">
        <v>31</v>
      </c>
      <c r="B3" s="28"/>
      <c r="C3" s="28"/>
      <c r="D3" s="28"/>
      <c r="E3" s="28"/>
      <c r="F3" s="28"/>
      <c r="G3" s="10"/>
    </row>
    <row r="4" spans="1:7" x14ac:dyDescent="0.25">
      <c r="D4" s="1"/>
      <c r="F4" s="7"/>
    </row>
    <row r="5" spans="1:7" x14ac:dyDescent="0.25">
      <c r="B5" t="s">
        <v>44</v>
      </c>
      <c r="D5" s="1"/>
      <c r="F5" s="29"/>
    </row>
    <row r="6" spans="1:7" x14ac:dyDescent="0.25">
      <c r="D6" s="1"/>
      <c r="F6" s="7"/>
    </row>
    <row r="7" spans="1:7" x14ac:dyDescent="0.25">
      <c r="B7" s="3"/>
      <c r="C7" s="6"/>
      <c r="D7" s="1"/>
      <c r="F7" s="7"/>
    </row>
    <row r="8" spans="1:7" x14ac:dyDescent="0.25">
      <c r="A8" s="9"/>
      <c r="B8" s="4" t="s">
        <v>0</v>
      </c>
      <c r="C8" s="4"/>
      <c r="D8" s="5" t="s">
        <v>11</v>
      </c>
      <c r="E8" s="4"/>
      <c r="F8" s="8" t="s">
        <v>12</v>
      </c>
    </row>
    <row r="9" spans="1:7" x14ac:dyDescent="0.25">
      <c r="A9" s="16" t="str">
        <f>+'WLS Homestead'!A9</f>
        <v>SUMMER TAXES DUE JULY 1-SEPT 14 (actual 2025 rates)</v>
      </c>
      <c r="B9" s="17"/>
      <c r="C9" s="18"/>
      <c r="D9" s="1"/>
      <c r="F9" s="7"/>
    </row>
    <row r="10" spans="1:7" x14ac:dyDescent="0.25">
      <c r="B10" t="s">
        <v>2</v>
      </c>
      <c r="D10" s="1">
        <v>6</v>
      </c>
      <c r="F10" s="7">
        <f>TRUNC(+$F$5*0.5/1000*D10,2)</f>
        <v>0</v>
      </c>
    </row>
    <row r="11" spans="1:7" x14ac:dyDescent="0.25">
      <c r="B11" t="s">
        <v>3</v>
      </c>
      <c r="D11" s="1">
        <v>1.4746999999999999</v>
      </c>
      <c r="F11" s="7">
        <f t="shared" ref="F11:F18" si="0">TRUNC(+$F$5*0.5/1000*D11,2)</f>
        <v>0</v>
      </c>
    </row>
    <row r="12" spans="1:7" x14ac:dyDescent="0.25">
      <c r="B12" t="s">
        <v>4</v>
      </c>
      <c r="D12" s="1">
        <v>2.9487000000000001</v>
      </c>
      <c r="F12" s="7">
        <f t="shared" si="0"/>
        <v>0</v>
      </c>
    </row>
    <row r="13" spans="1:7" x14ac:dyDescent="0.25">
      <c r="B13" t="s">
        <v>5</v>
      </c>
      <c r="D13" s="1">
        <v>0.1862</v>
      </c>
      <c r="F13" s="7">
        <f t="shared" si="0"/>
        <v>0</v>
      </c>
    </row>
    <row r="14" spans="1:7" x14ac:dyDescent="0.25">
      <c r="B14" t="s">
        <v>7</v>
      </c>
      <c r="D14" s="1">
        <v>0.34200000000000003</v>
      </c>
      <c r="E14" s="12" t="s">
        <v>13</v>
      </c>
      <c r="F14" s="7">
        <f>IF(E14="*",0,TRUNC($F$5/1000*D14,2))</f>
        <v>0</v>
      </c>
    </row>
    <row r="15" spans="1:7" x14ac:dyDescent="0.25">
      <c r="B15" t="s">
        <v>6</v>
      </c>
      <c r="D15" s="1">
        <v>18</v>
      </c>
      <c r="F15" s="7">
        <f t="shared" si="0"/>
        <v>0</v>
      </c>
    </row>
    <row r="16" spans="1:7" x14ac:dyDescent="0.25">
      <c r="B16" t="s">
        <v>8</v>
      </c>
      <c r="D16" s="1">
        <v>0.4955</v>
      </c>
      <c r="F16" s="7">
        <f t="shared" si="0"/>
        <v>0</v>
      </c>
    </row>
    <row r="17" spans="1:7" x14ac:dyDescent="0.25">
      <c r="B17" t="s">
        <v>9</v>
      </c>
      <c r="D17" s="1">
        <v>4.05</v>
      </c>
      <c r="F17" s="7">
        <f t="shared" si="0"/>
        <v>0</v>
      </c>
    </row>
    <row r="18" spans="1:7" x14ac:dyDescent="0.25">
      <c r="B18" t="s">
        <v>10</v>
      </c>
      <c r="D18" s="1">
        <v>3.9300999999999999</v>
      </c>
      <c r="F18" s="7">
        <f t="shared" si="0"/>
        <v>0</v>
      </c>
    </row>
    <row r="19" spans="1:7" ht="15.75" thickBot="1" x14ac:dyDescent="0.3">
      <c r="C19" t="s">
        <v>41</v>
      </c>
      <c r="D19" s="2">
        <f>+SUM(D10:D18)-D14</f>
        <v>37.0852</v>
      </c>
      <c r="F19" s="15" t="s">
        <v>38</v>
      </c>
      <c r="G19" s="14">
        <f>+SUM(F10:F18)</f>
        <v>0</v>
      </c>
    </row>
    <row r="20" spans="1:7" x14ac:dyDescent="0.25">
      <c r="A20" s="11"/>
      <c r="B20" t="s">
        <v>29</v>
      </c>
      <c r="D20" s="1"/>
      <c r="F20" s="7"/>
    </row>
    <row r="21" spans="1:7" x14ac:dyDescent="0.25">
      <c r="D21" s="1"/>
      <c r="F21" s="7"/>
    </row>
    <row r="22" spans="1:7" x14ac:dyDescent="0.25">
      <c r="A22" s="16" t="str">
        <f>+'WLS Homestead'!A22</f>
        <v>WINTER TAXES DUE DEC 1-FEB 14 (actual 2025 rates)</v>
      </c>
      <c r="B22" s="17"/>
      <c r="C22" s="18"/>
      <c r="D22" s="1"/>
      <c r="F22" s="7"/>
    </row>
    <row r="23" spans="1:7" x14ac:dyDescent="0.25">
      <c r="B23" t="s">
        <v>15</v>
      </c>
      <c r="D23" s="19">
        <v>0.64610000000000001</v>
      </c>
      <c r="F23" s="7">
        <f t="shared" ref="F23:F34" si="1">TRUNC(+$F$5*0.5/1000*D23,2)</f>
        <v>0</v>
      </c>
    </row>
    <row r="24" spans="1:7" x14ac:dyDescent="0.25">
      <c r="B24" t="s">
        <v>16</v>
      </c>
      <c r="D24" s="19">
        <v>0.20499999999999999</v>
      </c>
      <c r="F24" s="7">
        <f t="shared" si="1"/>
        <v>0</v>
      </c>
    </row>
    <row r="25" spans="1:7" x14ac:dyDescent="0.25">
      <c r="B25" t="s">
        <v>17</v>
      </c>
      <c r="D25" s="19">
        <v>9.35E-2</v>
      </c>
      <c r="F25" s="7">
        <f t="shared" si="1"/>
        <v>0</v>
      </c>
    </row>
    <row r="26" spans="1:7" x14ac:dyDescent="0.25">
      <c r="B26" t="s">
        <v>18</v>
      </c>
      <c r="D26" s="19">
        <v>1.41</v>
      </c>
      <c r="F26" s="7">
        <f t="shared" si="1"/>
        <v>0</v>
      </c>
    </row>
    <row r="27" spans="1:7" x14ac:dyDescent="0.25">
      <c r="B27" t="s">
        <v>19</v>
      </c>
      <c r="D27" s="19">
        <v>0.3</v>
      </c>
      <c r="F27" s="7">
        <f t="shared" si="1"/>
        <v>0</v>
      </c>
    </row>
    <row r="28" spans="1:7" x14ac:dyDescent="0.25">
      <c r="B28" t="s">
        <v>20</v>
      </c>
      <c r="D28" s="19">
        <v>0.3</v>
      </c>
      <c r="F28" s="7">
        <f t="shared" si="1"/>
        <v>0</v>
      </c>
    </row>
    <row r="29" spans="1:7" x14ac:dyDescent="0.25">
      <c r="B29" t="s">
        <v>21</v>
      </c>
      <c r="D29" s="19">
        <v>0.65129999999999999</v>
      </c>
      <c r="F29" s="7">
        <f t="shared" si="1"/>
        <v>0</v>
      </c>
    </row>
    <row r="30" spans="1:7" x14ac:dyDescent="0.25">
      <c r="B30" t="s">
        <v>22</v>
      </c>
      <c r="D30" s="19">
        <v>0.36330000000000001</v>
      </c>
      <c r="F30" s="7">
        <f t="shared" si="1"/>
        <v>0</v>
      </c>
    </row>
    <row r="31" spans="1:7" x14ac:dyDescent="0.25">
      <c r="B31" t="s">
        <v>23</v>
      </c>
      <c r="D31" s="19">
        <v>2.8</v>
      </c>
      <c r="F31" s="7">
        <f t="shared" si="1"/>
        <v>0</v>
      </c>
    </row>
    <row r="32" spans="1:7" x14ac:dyDescent="0.25">
      <c r="A32" s="20" t="s">
        <v>49</v>
      </c>
      <c r="B32" t="s">
        <v>24</v>
      </c>
      <c r="D32" s="19">
        <v>2.9</v>
      </c>
      <c r="F32" s="7">
        <f t="shared" si="1"/>
        <v>0</v>
      </c>
    </row>
    <row r="33" spans="1:7" x14ac:dyDescent="0.25">
      <c r="B33" t="s">
        <v>45</v>
      </c>
      <c r="D33" s="19">
        <v>0.94069999999999998</v>
      </c>
      <c r="F33" s="7">
        <f t="shared" si="1"/>
        <v>0</v>
      </c>
    </row>
    <row r="34" spans="1:7" x14ac:dyDescent="0.25">
      <c r="B34" t="s">
        <v>25</v>
      </c>
      <c r="D34" s="19">
        <v>0.1925</v>
      </c>
      <c r="F34" s="7">
        <f t="shared" si="1"/>
        <v>0</v>
      </c>
    </row>
    <row r="35" spans="1:7" ht="15.75" thickBot="1" x14ac:dyDescent="0.3">
      <c r="C35" t="s">
        <v>26</v>
      </c>
      <c r="D35" s="2">
        <f>+SUM(D23:D34)</f>
        <v>10.8024</v>
      </c>
      <c r="F35" s="15" t="s">
        <v>39</v>
      </c>
      <c r="G35" s="14">
        <f>+SUM(F23:F34)</f>
        <v>0</v>
      </c>
    </row>
    <row r="36" spans="1:7" x14ac:dyDescent="0.25">
      <c r="D36" s="1"/>
      <c r="F36" s="7"/>
    </row>
    <row r="37" spans="1:7" x14ac:dyDescent="0.25">
      <c r="D37" s="1"/>
      <c r="F37" s="15" t="s">
        <v>37</v>
      </c>
      <c r="G37" s="14">
        <f>+G35+G19</f>
        <v>0</v>
      </c>
    </row>
    <row r="38" spans="1:7" x14ac:dyDescent="0.25">
      <c r="D38" s="1"/>
      <c r="F38" s="7"/>
    </row>
    <row r="39" spans="1:7" x14ac:dyDescent="0.25">
      <c r="A39" s="27" t="s">
        <v>28</v>
      </c>
      <c r="B39" s="27"/>
      <c r="C39" s="27"/>
      <c r="D39" s="27"/>
      <c r="E39" s="27"/>
      <c r="F39" s="27"/>
      <c r="G39" s="27"/>
    </row>
    <row r="40" spans="1:7" x14ac:dyDescent="0.25">
      <c r="A40" s="27" t="s">
        <v>27</v>
      </c>
      <c r="B40" s="27"/>
      <c r="C40" s="27"/>
      <c r="D40" s="27"/>
      <c r="E40" s="27"/>
      <c r="F40" s="27"/>
      <c r="G40" s="27"/>
    </row>
    <row r="41" spans="1:7" x14ac:dyDescent="0.25">
      <c r="A41" s="27" t="s">
        <v>42</v>
      </c>
      <c r="B41" s="27"/>
      <c r="C41" s="27"/>
      <c r="D41" s="27"/>
      <c r="E41" s="27"/>
      <c r="F41" s="27"/>
      <c r="G41" s="27"/>
    </row>
    <row r="42" spans="1:7" ht="15.75" thickBot="1" x14ac:dyDescent="0.3">
      <c r="A42" s="27" t="s">
        <v>40</v>
      </c>
      <c r="B42" s="27"/>
      <c r="C42" s="27"/>
      <c r="D42" s="27"/>
      <c r="E42" s="27"/>
      <c r="F42" s="27"/>
      <c r="G42" s="27"/>
    </row>
    <row r="43" spans="1:7" x14ac:dyDescent="0.25">
      <c r="A43" s="21" t="s">
        <v>50</v>
      </c>
      <c r="B43" s="22"/>
      <c r="C43" s="22"/>
      <c r="D43" s="22"/>
      <c r="E43" s="22"/>
      <c r="F43" s="22"/>
      <c r="G43" s="23"/>
    </row>
    <row r="44" spans="1:7" ht="15.75" thickBot="1" x14ac:dyDescent="0.3">
      <c r="A44" s="24" t="s">
        <v>51</v>
      </c>
      <c r="B44" s="25"/>
      <c r="C44" s="25"/>
      <c r="D44" s="25"/>
      <c r="E44" s="25"/>
      <c r="F44" s="25"/>
      <c r="G44" s="26"/>
    </row>
  </sheetData>
  <sheetProtection algorithmName="SHA-512" hashValue="BXit9VRaawgqk4nKLAFbEAG0PDOvBtppHsz5SM/Qe7XKqr+xSYpzry8zpmQHEpEgwuDJh9YwZwHUC47owVSYRA==" saltValue="V3rYtQc6JO+XERCHxdDtXQ==" spinCount="100000" sheet="1" objects="1" scenarios="1"/>
  <mergeCells count="9">
    <mergeCell ref="A43:G43"/>
    <mergeCell ref="A44:G44"/>
    <mergeCell ref="A42:G42"/>
    <mergeCell ref="A41:G41"/>
    <mergeCell ref="A1:G1"/>
    <mergeCell ref="A2:F2"/>
    <mergeCell ref="A3:F3"/>
    <mergeCell ref="A39:G39"/>
    <mergeCell ref="A40:G40"/>
  </mergeCells>
  <pageMargins left="0.7" right="0.7" top="0.75" bottom="0.75" header="0.3" footer="0.3"/>
  <pageSetup scale="9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1"/>
  <sheetViews>
    <sheetView workbookViewId="0">
      <selection activeCell="F5" sqref="F5"/>
    </sheetView>
  </sheetViews>
  <sheetFormatPr defaultRowHeight="15" x14ac:dyDescent="0.25"/>
  <cols>
    <col min="1" max="1" width="5.7109375" customWidth="1"/>
    <col min="2" max="2" width="33.7109375" customWidth="1"/>
    <col min="3" max="3" width="14.5703125" customWidth="1"/>
    <col min="4" max="4" width="9.28515625" customWidth="1"/>
    <col min="5" max="5" width="4.7109375" customWidth="1"/>
    <col min="6" max="6" width="13.28515625" customWidth="1"/>
    <col min="7" max="7" width="11.7109375" style="7" customWidth="1"/>
  </cols>
  <sheetData>
    <row r="1" spans="1:7" ht="15.75" x14ac:dyDescent="0.25">
      <c r="A1" s="28" t="s">
        <v>1</v>
      </c>
      <c r="B1" s="28"/>
      <c r="C1" s="28"/>
      <c r="D1" s="28"/>
      <c r="E1" s="28"/>
      <c r="F1" s="28"/>
      <c r="G1" s="28"/>
    </row>
    <row r="2" spans="1:7" ht="15.75" x14ac:dyDescent="0.25">
      <c r="A2" s="28" t="str">
        <f>+'WLS Homestead'!A2:F2</f>
        <v>Commerce Township Tax Year 2025</v>
      </c>
      <c r="B2" s="28"/>
      <c r="C2" s="28"/>
      <c r="D2" s="28"/>
      <c r="E2" s="28"/>
      <c r="F2" s="28"/>
      <c r="G2" s="10"/>
    </row>
    <row r="3" spans="1:7" ht="15.75" x14ac:dyDescent="0.25">
      <c r="A3" s="28" t="s">
        <v>32</v>
      </c>
      <c r="B3" s="28"/>
      <c r="C3" s="28"/>
      <c r="D3" s="28"/>
      <c r="E3" s="28"/>
      <c r="F3" s="28"/>
      <c r="G3" s="10"/>
    </row>
    <row r="4" spans="1:7" x14ac:dyDescent="0.25">
      <c r="D4" s="1"/>
      <c r="F4" s="7"/>
    </row>
    <row r="5" spans="1:7" x14ac:dyDescent="0.25">
      <c r="B5" t="s">
        <v>44</v>
      </c>
      <c r="D5" s="1"/>
      <c r="F5" s="29"/>
    </row>
    <row r="6" spans="1:7" x14ac:dyDescent="0.25">
      <c r="D6" s="1"/>
      <c r="F6" s="7"/>
    </row>
    <row r="7" spans="1:7" x14ac:dyDescent="0.25">
      <c r="B7" s="3"/>
      <c r="C7" s="6"/>
      <c r="D7" s="1"/>
      <c r="F7" s="7"/>
    </row>
    <row r="8" spans="1:7" x14ac:dyDescent="0.25">
      <c r="A8" s="9"/>
      <c r="B8" s="4" t="s">
        <v>0</v>
      </c>
      <c r="C8" s="4"/>
      <c r="D8" s="5" t="s">
        <v>11</v>
      </c>
      <c r="E8" s="4"/>
      <c r="F8" s="8" t="s">
        <v>12</v>
      </c>
    </row>
    <row r="9" spans="1:7" x14ac:dyDescent="0.25">
      <c r="A9" s="16" t="str">
        <f>+'WLS Homestead'!A9</f>
        <v>SUMMER TAXES DUE JULY 1-SEPT 14 (actual 2025 rates)</v>
      </c>
      <c r="B9" s="17"/>
      <c r="C9" s="18"/>
      <c r="D9" s="1"/>
      <c r="F9" s="7"/>
    </row>
    <row r="10" spans="1:7" x14ac:dyDescent="0.25">
      <c r="B10" t="s">
        <v>2</v>
      </c>
      <c r="D10" s="1">
        <v>6</v>
      </c>
      <c r="F10" s="7">
        <f>TRUNC(+$F$5*0.5/1000*D10,2)</f>
        <v>0</v>
      </c>
    </row>
    <row r="11" spans="1:7" x14ac:dyDescent="0.25">
      <c r="B11" t="s">
        <v>3</v>
      </c>
      <c r="D11" s="1">
        <v>1.4746999999999999</v>
      </c>
      <c r="F11" s="7">
        <f t="shared" ref="F11:F17" si="0">TRUNC(+$F$5*0.5/1000*D11,2)</f>
        <v>0</v>
      </c>
    </row>
    <row r="12" spans="1:7" x14ac:dyDescent="0.25">
      <c r="B12" t="s">
        <v>4</v>
      </c>
      <c r="D12" s="1">
        <v>2.9487000000000001</v>
      </c>
      <c r="F12" s="7">
        <f t="shared" si="0"/>
        <v>0</v>
      </c>
    </row>
    <row r="13" spans="1:7" x14ac:dyDescent="0.25">
      <c r="B13" t="s">
        <v>5</v>
      </c>
      <c r="D13" s="1">
        <v>0.1862</v>
      </c>
      <c r="F13" s="7">
        <f t="shared" si="0"/>
        <v>0</v>
      </c>
    </row>
    <row r="14" spans="1:7" x14ac:dyDescent="0.25">
      <c r="B14" t="s">
        <v>33</v>
      </c>
      <c r="D14" s="1">
        <v>17.7209</v>
      </c>
      <c r="E14" s="12" t="s">
        <v>13</v>
      </c>
      <c r="F14" s="7">
        <f>IF(E14="*",0,TRUNC($F$5/1000*D14,2))</f>
        <v>0</v>
      </c>
    </row>
    <row r="15" spans="1:7" x14ac:dyDescent="0.25">
      <c r="B15" t="s">
        <v>36</v>
      </c>
      <c r="D15" s="1">
        <v>7</v>
      </c>
      <c r="F15" s="7">
        <f t="shared" si="0"/>
        <v>0</v>
      </c>
    </row>
    <row r="16" spans="1:7" x14ac:dyDescent="0.25">
      <c r="B16" t="s">
        <v>34</v>
      </c>
      <c r="D16" s="1">
        <v>0.87819999999999998</v>
      </c>
      <c r="F16" s="7">
        <f t="shared" si="0"/>
        <v>0</v>
      </c>
    </row>
    <row r="17" spans="1:7" x14ac:dyDescent="0.25">
      <c r="B17" t="s">
        <v>10</v>
      </c>
      <c r="D17" s="1">
        <v>3.9300999999999999</v>
      </c>
      <c r="F17" s="7">
        <f t="shared" si="0"/>
        <v>0</v>
      </c>
    </row>
    <row r="18" spans="1:7" ht="15.75" thickBot="1" x14ac:dyDescent="0.3">
      <c r="C18" t="s">
        <v>41</v>
      </c>
      <c r="D18" s="2">
        <f>+SUM(D10:D17)-D14</f>
        <v>22.417900000000003</v>
      </c>
      <c r="F18" s="15" t="s">
        <v>38</v>
      </c>
      <c r="G18" s="14">
        <f>+SUM(F10:F17)</f>
        <v>0</v>
      </c>
    </row>
    <row r="19" spans="1:7" x14ac:dyDescent="0.25">
      <c r="A19" s="11" t="s">
        <v>13</v>
      </c>
      <c r="B19" t="s">
        <v>14</v>
      </c>
      <c r="D19" s="1"/>
      <c r="F19" s="7"/>
    </row>
    <row r="20" spans="1:7" x14ac:dyDescent="0.25">
      <c r="D20" s="1"/>
      <c r="F20" s="7"/>
    </row>
    <row r="21" spans="1:7" x14ac:dyDescent="0.25">
      <c r="A21" s="16" t="str">
        <f>+'WLS Homestead'!A22</f>
        <v>WINTER TAXES DUE DEC 1-FEB 14 (actual 2025 rates)</v>
      </c>
      <c r="B21" s="17"/>
      <c r="C21" s="18"/>
      <c r="D21" s="1"/>
      <c r="F21" s="7"/>
    </row>
    <row r="22" spans="1:7" x14ac:dyDescent="0.25">
      <c r="B22" t="s">
        <v>15</v>
      </c>
      <c r="D22" s="19">
        <v>0.64610000000000001</v>
      </c>
      <c r="F22" s="7">
        <f t="shared" ref="F22:F33" si="1">TRUNC(+$F$5*0.5/1000*D22,2)</f>
        <v>0</v>
      </c>
    </row>
    <row r="23" spans="1:7" x14ac:dyDescent="0.25">
      <c r="B23" t="s">
        <v>16</v>
      </c>
      <c r="D23" s="19">
        <v>0.20499999999999999</v>
      </c>
      <c r="F23" s="7">
        <f t="shared" si="1"/>
        <v>0</v>
      </c>
    </row>
    <row r="24" spans="1:7" x14ac:dyDescent="0.25">
      <c r="B24" t="s">
        <v>17</v>
      </c>
      <c r="D24" s="19">
        <v>9.35E-2</v>
      </c>
      <c r="F24" s="7">
        <f t="shared" si="1"/>
        <v>0</v>
      </c>
    </row>
    <row r="25" spans="1:7" x14ac:dyDescent="0.25">
      <c r="B25" t="s">
        <v>18</v>
      </c>
      <c r="D25" s="19">
        <v>1.41</v>
      </c>
      <c r="F25" s="7">
        <f t="shared" si="1"/>
        <v>0</v>
      </c>
    </row>
    <row r="26" spans="1:7" x14ac:dyDescent="0.25">
      <c r="B26" t="s">
        <v>19</v>
      </c>
      <c r="D26" s="19">
        <v>0.3</v>
      </c>
      <c r="F26" s="7">
        <f t="shared" si="1"/>
        <v>0</v>
      </c>
    </row>
    <row r="27" spans="1:7" x14ac:dyDescent="0.25">
      <c r="B27" t="s">
        <v>20</v>
      </c>
      <c r="D27" s="19">
        <v>0.3</v>
      </c>
      <c r="F27" s="7">
        <f t="shared" si="1"/>
        <v>0</v>
      </c>
    </row>
    <row r="28" spans="1:7" x14ac:dyDescent="0.25">
      <c r="B28" t="s">
        <v>21</v>
      </c>
      <c r="D28" s="19">
        <v>0.65129999999999999</v>
      </c>
      <c r="F28" s="7">
        <f t="shared" si="1"/>
        <v>0</v>
      </c>
    </row>
    <row r="29" spans="1:7" x14ac:dyDescent="0.25">
      <c r="B29" t="s">
        <v>22</v>
      </c>
      <c r="D29" s="19">
        <v>0.36330000000000001</v>
      </c>
      <c r="F29" s="7">
        <f t="shared" si="1"/>
        <v>0</v>
      </c>
    </row>
    <row r="30" spans="1:7" x14ac:dyDescent="0.25">
      <c r="B30" t="s">
        <v>23</v>
      </c>
      <c r="D30" s="19">
        <v>2.8</v>
      </c>
      <c r="F30" s="7">
        <f t="shared" si="1"/>
        <v>0</v>
      </c>
    </row>
    <row r="31" spans="1:7" x14ac:dyDescent="0.25">
      <c r="B31" t="s">
        <v>24</v>
      </c>
      <c r="D31" s="19">
        <v>2.9</v>
      </c>
      <c r="F31" s="7">
        <f t="shared" si="1"/>
        <v>0</v>
      </c>
    </row>
    <row r="32" spans="1:7" x14ac:dyDescent="0.25">
      <c r="B32" t="s">
        <v>45</v>
      </c>
      <c r="D32" s="19">
        <v>0.94069999999999998</v>
      </c>
      <c r="F32" s="7">
        <f t="shared" si="1"/>
        <v>0</v>
      </c>
    </row>
    <row r="33" spans="1:7" x14ac:dyDescent="0.25">
      <c r="B33" t="s">
        <v>25</v>
      </c>
      <c r="D33" s="19">
        <v>0.1925</v>
      </c>
      <c r="F33" s="7">
        <f t="shared" si="1"/>
        <v>0</v>
      </c>
    </row>
    <row r="34" spans="1:7" ht="15.75" thickBot="1" x14ac:dyDescent="0.3">
      <c r="C34" t="s">
        <v>26</v>
      </c>
      <c r="D34" s="2">
        <f>+SUM(D22:D33)</f>
        <v>10.8024</v>
      </c>
      <c r="F34" s="15" t="s">
        <v>39</v>
      </c>
      <c r="G34" s="14">
        <f>+SUM(F22:F33)</f>
        <v>0</v>
      </c>
    </row>
    <row r="35" spans="1:7" x14ac:dyDescent="0.25">
      <c r="D35" s="1"/>
      <c r="F35" s="7"/>
    </row>
    <row r="36" spans="1:7" x14ac:dyDescent="0.25">
      <c r="D36" s="1"/>
      <c r="F36" s="15" t="s">
        <v>37</v>
      </c>
      <c r="G36" s="14">
        <f>+G34+G18</f>
        <v>0</v>
      </c>
    </row>
    <row r="37" spans="1:7" x14ac:dyDescent="0.25">
      <c r="D37" s="1"/>
      <c r="F37" s="7"/>
    </row>
    <row r="38" spans="1:7" x14ac:dyDescent="0.25">
      <c r="A38" s="27" t="s">
        <v>28</v>
      </c>
      <c r="B38" s="27"/>
      <c r="C38" s="27"/>
      <c r="D38" s="27"/>
      <c r="E38" s="27"/>
      <c r="F38" s="27"/>
      <c r="G38" s="27"/>
    </row>
    <row r="39" spans="1:7" x14ac:dyDescent="0.25">
      <c r="A39" s="27" t="s">
        <v>27</v>
      </c>
      <c r="B39" s="27"/>
      <c r="C39" s="27"/>
      <c r="D39" s="27"/>
      <c r="E39" s="27"/>
      <c r="F39" s="27"/>
      <c r="G39" s="27"/>
    </row>
    <row r="40" spans="1:7" x14ac:dyDescent="0.25">
      <c r="A40" s="27" t="s">
        <v>42</v>
      </c>
      <c r="B40" s="27"/>
      <c r="C40" s="27"/>
      <c r="D40" s="27"/>
      <c r="E40" s="27"/>
      <c r="F40" s="27"/>
      <c r="G40" s="27"/>
    </row>
    <row r="41" spans="1:7" x14ac:dyDescent="0.25">
      <c r="A41" s="27" t="s">
        <v>40</v>
      </c>
      <c r="B41" s="27"/>
      <c r="C41" s="27"/>
      <c r="D41" s="27"/>
      <c r="E41" s="27"/>
      <c r="F41" s="27"/>
      <c r="G41" s="27"/>
    </row>
  </sheetData>
  <sheetProtection algorithmName="SHA-512" hashValue="N5RY9THXxYHvuFhUz5wn0gQlnzDjkD2jq20SIrNunQnDCTsM/at7cQ89oNo3aMsw0h94bgcgUtqyFJZqi8SAhQ==" saltValue="r29TTUa8Cw23a5fdmFZpDQ==" spinCount="100000" sheet="1" objects="1" scenarios="1"/>
  <mergeCells count="7">
    <mergeCell ref="A41:G41"/>
    <mergeCell ref="A40:G40"/>
    <mergeCell ref="A1:G1"/>
    <mergeCell ref="A2:F2"/>
    <mergeCell ref="A3:F3"/>
    <mergeCell ref="A38:G38"/>
    <mergeCell ref="A39:G39"/>
  </mergeCells>
  <pageMargins left="0.7" right="0.7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workbookViewId="0">
      <selection activeCell="F5" sqref="F5"/>
    </sheetView>
  </sheetViews>
  <sheetFormatPr defaultRowHeight="15" x14ac:dyDescent="0.25"/>
  <cols>
    <col min="1" max="1" width="5.7109375" customWidth="1"/>
    <col min="2" max="2" width="33.7109375" customWidth="1"/>
    <col min="3" max="3" width="14.5703125" customWidth="1"/>
    <col min="4" max="4" width="9.28515625" customWidth="1"/>
    <col min="5" max="5" width="4.7109375" customWidth="1"/>
    <col min="6" max="6" width="13.28515625" customWidth="1"/>
    <col min="7" max="7" width="11.7109375" style="7" customWidth="1"/>
  </cols>
  <sheetData>
    <row r="1" spans="1:7" ht="15.75" x14ac:dyDescent="0.25">
      <c r="A1" s="28" t="s">
        <v>1</v>
      </c>
      <c r="B1" s="28"/>
      <c r="C1" s="28"/>
      <c r="D1" s="28"/>
      <c r="E1" s="28"/>
      <c r="F1" s="28"/>
      <c r="G1" s="28"/>
    </row>
    <row r="2" spans="1:7" ht="15.75" x14ac:dyDescent="0.25">
      <c r="A2" s="28" t="str">
        <f>+'WLS Homestead'!A2:F2</f>
        <v>Commerce Township Tax Year 2025</v>
      </c>
      <c r="B2" s="28"/>
      <c r="C2" s="28"/>
      <c r="D2" s="28"/>
      <c r="E2" s="28"/>
      <c r="F2" s="28"/>
      <c r="G2" s="10"/>
    </row>
    <row r="3" spans="1:7" ht="15.75" x14ac:dyDescent="0.25">
      <c r="A3" s="28" t="s">
        <v>35</v>
      </c>
      <c r="B3" s="28"/>
      <c r="C3" s="28"/>
      <c r="D3" s="28"/>
      <c r="E3" s="28"/>
      <c r="F3" s="28"/>
      <c r="G3" s="10"/>
    </row>
    <row r="4" spans="1:7" x14ac:dyDescent="0.25">
      <c r="D4" s="1"/>
      <c r="F4" s="7"/>
    </row>
    <row r="5" spans="1:7" x14ac:dyDescent="0.25">
      <c r="B5" t="s">
        <v>44</v>
      </c>
      <c r="D5" s="1"/>
      <c r="F5" s="29"/>
    </row>
    <row r="6" spans="1:7" x14ac:dyDescent="0.25">
      <c r="D6" s="1"/>
      <c r="F6" s="7"/>
    </row>
    <row r="7" spans="1:7" x14ac:dyDescent="0.25">
      <c r="B7" s="3"/>
      <c r="C7" s="6"/>
      <c r="D7" s="1"/>
      <c r="F7" s="7"/>
    </row>
    <row r="8" spans="1:7" x14ac:dyDescent="0.25">
      <c r="A8" s="9"/>
      <c r="B8" s="4" t="s">
        <v>0</v>
      </c>
      <c r="C8" s="4"/>
      <c r="D8" s="5" t="s">
        <v>11</v>
      </c>
      <c r="E8" s="4"/>
      <c r="F8" s="8" t="s">
        <v>12</v>
      </c>
    </row>
    <row r="9" spans="1:7" x14ac:dyDescent="0.25">
      <c r="A9" s="16" t="str">
        <f>+'WLS Homestead'!A9</f>
        <v>SUMMER TAXES DUE JULY 1-SEPT 14 (actual 2025 rates)</v>
      </c>
      <c r="B9" s="17"/>
      <c r="C9" s="18"/>
      <c r="D9" s="1"/>
      <c r="F9" s="7"/>
    </row>
    <row r="10" spans="1:7" x14ac:dyDescent="0.25">
      <c r="B10" t="s">
        <v>2</v>
      </c>
      <c r="D10" s="1">
        <v>6</v>
      </c>
      <c r="F10" s="7">
        <f>TRUNC(+$F$5*0.5/1000*D10,2)</f>
        <v>0</v>
      </c>
    </row>
    <row r="11" spans="1:7" x14ac:dyDescent="0.25">
      <c r="B11" t="s">
        <v>3</v>
      </c>
      <c r="D11" s="1">
        <v>1.4746999999999999</v>
      </c>
      <c r="F11" s="7">
        <f t="shared" ref="F11:F17" si="0">TRUNC(+$F$5*0.5/1000*D11,2)</f>
        <v>0</v>
      </c>
    </row>
    <row r="12" spans="1:7" x14ac:dyDescent="0.25">
      <c r="B12" t="s">
        <v>4</v>
      </c>
      <c r="D12" s="1">
        <v>2.9487000000000001</v>
      </c>
      <c r="F12" s="7">
        <f t="shared" si="0"/>
        <v>0</v>
      </c>
    </row>
    <row r="13" spans="1:7" x14ac:dyDescent="0.25">
      <c r="B13" t="s">
        <v>5</v>
      </c>
      <c r="D13" s="1">
        <v>0.1862</v>
      </c>
      <c r="F13" s="7">
        <f t="shared" si="0"/>
        <v>0</v>
      </c>
    </row>
    <row r="14" spans="1:7" x14ac:dyDescent="0.25">
      <c r="B14" t="s">
        <v>33</v>
      </c>
      <c r="D14" s="1">
        <v>17.7209</v>
      </c>
      <c r="F14" s="7">
        <f t="shared" si="0"/>
        <v>0</v>
      </c>
    </row>
    <row r="15" spans="1:7" x14ac:dyDescent="0.25">
      <c r="B15" t="s">
        <v>36</v>
      </c>
      <c r="D15" s="1">
        <v>7</v>
      </c>
      <c r="F15" s="7">
        <f t="shared" si="0"/>
        <v>0</v>
      </c>
    </row>
    <row r="16" spans="1:7" x14ac:dyDescent="0.25">
      <c r="B16" t="s">
        <v>34</v>
      </c>
      <c r="D16" s="1">
        <v>0.87819999999999998</v>
      </c>
      <c r="F16" s="7">
        <f t="shared" si="0"/>
        <v>0</v>
      </c>
    </row>
    <row r="17" spans="1:7" x14ac:dyDescent="0.25">
      <c r="B17" t="s">
        <v>10</v>
      </c>
      <c r="D17" s="1">
        <v>3.9300999999999999</v>
      </c>
      <c r="F17" s="7">
        <f t="shared" si="0"/>
        <v>0</v>
      </c>
    </row>
    <row r="18" spans="1:7" ht="15.75" thickBot="1" x14ac:dyDescent="0.3">
      <c r="C18" t="s">
        <v>26</v>
      </c>
      <c r="D18" s="2">
        <f>+SUM(D10:D17)</f>
        <v>40.138800000000003</v>
      </c>
      <c r="F18" s="15" t="s">
        <v>38</v>
      </c>
      <c r="G18" s="14">
        <f>+SUM(F10:F17)</f>
        <v>0</v>
      </c>
    </row>
    <row r="19" spans="1:7" x14ac:dyDescent="0.25">
      <c r="D19" s="1"/>
      <c r="F19" s="7"/>
    </row>
    <row r="20" spans="1:7" x14ac:dyDescent="0.25">
      <c r="D20" s="1"/>
      <c r="F20" s="7"/>
    </row>
    <row r="21" spans="1:7" x14ac:dyDescent="0.25">
      <c r="A21" s="16" t="str">
        <f>+'WLS Homestead'!A22</f>
        <v>WINTER TAXES DUE DEC 1-FEB 14 (actual 2025 rates)</v>
      </c>
      <c r="B21" s="17"/>
      <c r="C21" s="18"/>
      <c r="D21" s="1"/>
      <c r="F21" s="7"/>
    </row>
    <row r="22" spans="1:7" x14ac:dyDescent="0.25">
      <c r="B22" t="s">
        <v>15</v>
      </c>
      <c r="D22" s="19">
        <v>0.64610000000000001</v>
      </c>
      <c r="F22" s="7">
        <f t="shared" ref="F22:F33" si="1">TRUNC(+$F$5*0.5/1000*D22,2)</f>
        <v>0</v>
      </c>
    </row>
    <row r="23" spans="1:7" x14ac:dyDescent="0.25">
      <c r="B23" t="s">
        <v>16</v>
      </c>
      <c r="D23" s="19">
        <v>0.20499999999999999</v>
      </c>
      <c r="F23" s="7">
        <f t="shared" si="1"/>
        <v>0</v>
      </c>
    </row>
    <row r="24" spans="1:7" x14ac:dyDescent="0.25">
      <c r="B24" t="s">
        <v>17</v>
      </c>
      <c r="D24" s="19">
        <v>9.35E-2</v>
      </c>
      <c r="F24" s="7">
        <f t="shared" si="1"/>
        <v>0</v>
      </c>
    </row>
    <row r="25" spans="1:7" x14ac:dyDescent="0.25">
      <c r="B25" t="s">
        <v>18</v>
      </c>
      <c r="D25" s="19">
        <v>1.41</v>
      </c>
      <c r="F25" s="7">
        <f t="shared" si="1"/>
        <v>0</v>
      </c>
    </row>
    <row r="26" spans="1:7" x14ac:dyDescent="0.25">
      <c r="B26" t="s">
        <v>19</v>
      </c>
      <c r="D26" s="19">
        <v>0.3</v>
      </c>
      <c r="F26" s="7">
        <f t="shared" si="1"/>
        <v>0</v>
      </c>
    </row>
    <row r="27" spans="1:7" x14ac:dyDescent="0.25">
      <c r="B27" t="s">
        <v>20</v>
      </c>
      <c r="D27" s="19">
        <v>0.3</v>
      </c>
      <c r="F27" s="7">
        <f t="shared" si="1"/>
        <v>0</v>
      </c>
    </row>
    <row r="28" spans="1:7" x14ac:dyDescent="0.25">
      <c r="B28" t="s">
        <v>21</v>
      </c>
      <c r="D28" s="19">
        <v>0.65129999999999999</v>
      </c>
      <c r="F28" s="7">
        <f t="shared" si="1"/>
        <v>0</v>
      </c>
    </row>
    <row r="29" spans="1:7" x14ac:dyDescent="0.25">
      <c r="B29" t="s">
        <v>22</v>
      </c>
      <c r="D29" s="19">
        <v>0.36330000000000001</v>
      </c>
      <c r="F29" s="7">
        <f t="shared" si="1"/>
        <v>0</v>
      </c>
    </row>
    <row r="30" spans="1:7" x14ac:dyDescent="0.25">
      <c r="B30" t="s">
        <v>23</v>
      </c>
      <c r="D30" s="19">
        <v>2.8</v>
      </c>
      <c r="F30" s="7">
        <f t="shared" si="1"/>
        <v>0</v>
      </c>
    </row>
    <row r="31" spans="1:7" x14ac:dyDescent="0.25">
      <c r="B31" t="s">
        <v>24</v>
      </c>
      <c r="D31" s="19">
        <v>2.9</v>
      </c>
      <c r="F31" s="7">
        <f t="shared" si="1"/>
        <v>0</v>
      </c>
    </row>
    <row r="32" spans="1:7" x14ac:dyDescent="0.25">
      <c r="B32" t="s">
        <v>45</v>
      </c>
      <c r="D32" s="19">
        <v>0.94069999999999998</v>
      </c>
      <c r="F32" s="7">
        <f t="shared" si="1"/>
        <v>0</v>
      </c>
    </row>
    <row r="33" spans="1:7" x14ac:dyDescent="0.25">
      <c r="B33" t="s">
        <v>25</v>
      </c>
      <c r="D33" s="19">
        <v>0.1925</v>
      </c>
      <c r="F33" s="7">
        <f t="shared" si="1"/>
        <v>0</v>
      </c>
    </row>
    <row r="34" spans="1:7" ht="15.75" thickBot="1" x14ac:dyDescent="0.3">
      <c r="C34" t="s">
        <v>26</v>
      </c>
      <c r="D34" s="2">
        <f>+SUM(D22:D33)</f>
        <v>10.8024</v>
      </c>
      <c r="F34" s="15" t="s">
        <v>39</v>
      </c>
      <c r="G34" s="14">
        <f>+SUM(F22:F33)</f>
        <v>0</v>
      </c>
    </row>
    <row r="35" spans="1:7" x14ac:dyDescent="0.25">
      <c r="D35" s="1"/>
      <c r="F35" s="7"/>
    </row>
    <row r="36" spans="1:7" x14ac:dyDescent="0.25">
      <c r="D36" s="1"/>
      <c r="F36" s="15" t="s">
        <v>37</v>
      </c>
      <c r="G36" s="14">
        <f>+G34+G18</f>
        <v>0</v>
      </c>
    </row>
    <row r="37" spans="1:7" x14ac:dyDescent="0.25">
      <c r="D37" s="1"/>
      <c r="F37" s="7"/>
    </row>
    <row r="38" spans="1:7" x14ac:dyDescent="0.25">
      <c r="A38" s="27" t="s">
        <v>28</v>
      </c>
      <c r="B38" s="27"/>
      <c r="C38" s="27"/>
      <c r="D38" s="27"/>
      <c r="E38" s="27"/>
      <c r="F38" s="27"/>
      <c r="G38" s="27"/>
    </row>
    <row r="39" spans="1:7" x14ac:dyDescent="0.25">
      <c r="A39" s="27" t="s">
        <v>27</v>
      </c>
      <c r="B39" s="27"/>
      <c r="C39" s="27"/>
      <c r="D39" s="27"/>
      <c r="E39" s="27"/>
      <c r="F39" s="27"/>
      <c r="G39" s="27"/>
    </row>
    <row r="40" spans="1:7" x14ac:dyDescent="0.25">
      <c r="A40" s="27" t="s">
        <v>42</v>
      </c>
      <c r="B40" s="27"/>
      <c r="C40" s="27"/>
      <c r="D40" s="27"/>
      <c r="E40" s="27"/>
      <c r="F40" s="27"/>
      <c r="G40" s="27"/>
    </row>
    <row r="41" spans="1:7" x14ac:dyDescent="0.25">
      <c r="A41" s="27" t="s">
        <v>40</v>
      </c>
      <c r="B41" s="27"/>
      <c r="C41" s="27"/>
      <c r="D41" s="27"/>
      <c r="E41" s="27"/>
      <c r="F41" s="27"/>
      <c r="G41" s="27"/>
    </row>
  </sheetData>
  <sheetProtection algorithmName="SHA-512" hashValue="VXr6lxC2upIH/bxQFo6XZLRolqI5W/Ki3HHB92WhOgJfl24X1A3quwTOBKlfUb1XAKI6R9jx+nts59AhGJ0SuQ==" saltValue="SkOp8kmw+ZdbXjhPxQHyRw==" spinCount="100000" sheet="1" objects="1" scenarios="1"/>
  <mergeCells count="7">
    <mergeCell ref="A41:G41"/>
    <mergeCell ref="A40:G40"/>
    <mergeCell ref="A1:G1"/>
    <mergeCell ref="A2:F2"/>
    <mergeCell ref="A3:F3"/>
    <mergeCell ref="A38:G38"/>
    <mergeCell ref="A39:G3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WLS Homestead</vt:lpstr>
      <vt:lpstr>WLS non-PRE</vt:lpstr>
      <vt:lpstr>HVS Homestead</vt:lpstr>
      <vt:lpstr>HVS non-PRE</vt:lpstr>
      <vt:lpstr>'WLS Homestead'!Print_Area</vt:lpstr>
      <vt:lpstr>'WLS non-PRE'!Print_Area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mphillips</dc:creator>
  <cp:lastModifiedBy>Ben Sebrowski</cp:lastModifiedBy>
  <cp:lastPrinted>2022-09-29T18:22:26Z</cp:lastPrinted>
  <dcterms:created xsi:type="dcterms:W3CDTF">2016-04-04T20:38:21Z</dcterms:created>
  <dcterms:modified xsi:type="dcterms:W3CDTF">2025-11-13T17:48:39Z</dcterms:modified>
</cp:coreProperties>
</file>